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In Progress Files\Rahul Gupta\VIS(2022-23)-PL317-243-445 Project Tie up\"/>
    </mc:Choice>
  </mc:AlternateContent>
  <bookViews>
    <workbookView xWindow="0" yWindow="0" windowWidth="15330" windowHeight="768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F8" i="2" l="1"/>
  <c r="O17" i="1" l="1"/>
  <c r="O16" i="1"/>
  <c r="L12" i="1"/>
  <c r="F11" i="1"/>
  <c r="F6" i="1"/>
  <c r="F7" i="1"/>
  <c r="F8" i="1"/>
  <c r="F9" i="1"/>
  <c r="F10" i="1"/>
  <c r="F5" i="1"/>
  <c r="D7" i="1"/>
  <c r="D8" i="1" s="1"/>
  <c r="D9" i="1" s="1"/>
  <c r="D10" i="1" s="1"/>
  <c r="D6" i="1"/>
  <c r="K6" i="1"/>
  <c r="K7" i="1"/>
  <c r="K8" i="1"/>
  <c r="K9" i="1"/>
  <c r="K10" i="1"/>
  <c r="K5" i="1"/>
  <c r="K11" i="1" s="1"/>
  <c r="K12" i="1" s="1"/>
</calcChain>
</file>

<file path=xl/sharedStrings.xml><?xml version="1.0" encoding="utf-8"?>
<sst xmlns="http://schemas.openxmlformats.org/spreadsheetml/2006/main" count="29" uniqueCount="26">
  <si>
    <t>RATE</t>
  </si>
  <si>
    <t>15 KANAL 8 MARLA</t>
  </si>
  <si>
    <t>STAMP DUTY</t>
  </si>
  <si>
    <t>76 KANAL 1 MARLA</t>
  </si>
  <si>
    <t>28 KANAL 11 MARLA</t>
  </si>
  <si>
    <t>18 KANAL 18 MARLA 7 SARSAI</t>
  </si>
  <si>
    <t>15 KANAL 16 MARLA</t>
  </si>
  <si>
    <t>8 KANAL 13 MARLA</t>
  </si>
  <si>
    <t>Area in acre</t>
  </si>
  <si>
    <t>Pralekh No</t>
  </si>
  <si>
    <t>1 ACRE 7 KANAL 8 MARLA</t>
  </si>
  <si>
    <t>9 ACRE 4 KANAL 1 MARLA</t>
  </si>
  <si>
    <t>3 ACRE 4 KANAL 11 MARLA</t>
  </si>
  <si>
    <t>2 ACRE 2 KANAL 18.7 MARLA</t>
  </si>
  <si>
    <t>1 ACRE 7 KANAL 16 MARLA</t>
  </si>
  <si>
    <t>1 ACRE 13 MARLA</t>
  </si>
  <si>
    <t>ACRE</t>
  </si>
  <si>
    <t>KANAL</t>
  </si>
  <si>
    <t>MARLA</t>
  </si>
  <si>
    <t>PER ACRE</t>
  </si>
  <si>
    <t>Total</t>
  </si>
  <si>
    <t>Date</t>
  </si>
  <si>
    <t>Amount</t>
  </si>
  <si>
    <t>Per acre cost</t>
  </si>
  <si>
    <t>Area  in Kanal and Marla</t>
  </si>
  <si>
    <t>S.No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</si>
</sst>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5" formatCode="_ * #,##0_ ;_ * \-#,##0_ ;_ * &quot;-&quot;??_ ;_ @_ "/>
    <numFmt numFmtId="168" formatCode="_ [$₹-4009]\ * #,##0_ ;_ [$₹-4009]\ * \-#,##0_ ;_ [$₹-4009]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0" fillId="0" borderId="1" xfId="0" applyNumberFormat="1" applyBorder="1"/>
    <xf numFmtId="0" fontId="0" fillId="0" borderId="0" xfId="0" applyBorder="1"/>
    <xf numFmtId="0" fontId="3" fillId="0" borderId="0" xfId="0" applyFont="1" applyBorder="1"/>
    <xf numFmtId="165" fontId="3" fillId="0" borderId="2" xfId="1" applyNumberFormat="1" applyFont="1" applyFill="1" applyBorder="1"/>
    <xf numFmtId="0" fontId="3" fillId="0" borderId="1" xfId="0" applyFont="1" applyBorder="1"/>
    <xf numFmtId="168" fontId="0" fillId="0" borderId="1" xfId="1" applyNumberFormat="1" applyFont="1" applyBorder="1"/>
    <xf numFmtId="168" fontId="3" fillId="0" borderId="1" xfId="1" applyNumberFormat="1" applyFont="1" applyBorder="1"/>
    <xf numFmtId="43" fontId="0" fillId="0" borderId="0" xfId="0" applyNumberFormat="1"/>
    <xf numFmtId="0" fontId="2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O21"/>
  <sheetViews>
    <sheetView tabSelected="1" topLeftCell="C4" workbookViewId="0">
      <selection activeCell="N21" sqref="N21"/>
    </sheetView>
  </sheetViews>
  <sheetFormatPr defaultRowHeight="15" x14ac:dyDescent="0.25"/>
  <cols>
    <col min="5" max="5" width="27.28515625" bestFit="1" customWidth="1"/>
    <col min="6" max="6" width="14.7109375" customWidth="1"/>
    <col min="7" max="7" width="18.5703125" customWidth="1"/>
    <col min="8" max="8" width="17.7109375" customWidth="1"/>
    <col min="9" max="9" width="10" hidden="1" customWidth="1"/>
    <col min="10" max="10" width="12.140625" hidden="1" customWidth="1"/>
    <col min="11" max="11" width="15.7109375" customWidth="1"/>
    <col min="12" max="12" width="15.28515625" bestFit="1" customWidth="1"/>
    <col min="15" max="15" width="12.42578125" bestFit="1" customWidth="1"/>
  </cols>
  <sheetData>
    <row r="4" spans="4:15" x14ac:dyDescent="0.25">
      <c r="D4" s="13" t="s">
        <v>25</v>
      </c>
      <c r="E4" s="13" t="s">
        <v>24</v>
      </c>
      <c r="F4" s="13" t="s">
        <v>8</v>
      </c>
      <c r="G4" s="13" t="s">
        <v>9</v>
      </c>
      <c r="H4" s="13" t="s">
        <v>21</v>
      </c>
      <c r="I4" s="13" t="s">
        <v>0</v>
      </c>
      <c r="J4" s="13" t="s">
        <v>2</v>
      </c>
      <c r="K4" s="13" t="s">
        <v>22</v>
      </c>
    </row>
    <row r="5" spans="4:15" x14ac:dyDescent="0.25">
      <c r="D5" s="3">
        <v>1</v>
      </c>
      <c r="E5" s="2" t="s">
        <v>1</v>
      </c>
      <c r="F5" s="2">
        <f>G16+I16+K16</f>
        <v>1.9250001000000001</v>
      </c>
      <c r="G5" s="2">
        <v>1024</v>
      </c>
      <c r="H5" s="5">
        <v>40438</v>
      </c>
      <c r="I5" s="2">
        <v>57750000</v>
      </c>
      <c r="J5" s="2">
        <v>2887500</v>
      </c>
      <c r="K5" s="10">
        <f>I5+J5</f>
        <v>60637500</v>
      </c>
      <c r="M5" t="s">
        <v>10</v>
      </c>
    </row>
    <row r="6" spans="4:15" x14ac:dyDescent="0.25">
      <c r="D6" s="3">
        <f>D5+1</f>
        <v>2</v>
      </c>
      <c r="E6" s="2" t="s">
        <v>3</v>
      </c>
      <c r="F6" s="2">
        <f t="shared" ref="F6:F11" si="0">G17+I17+K17</f>
        <v>9.5062500100000005</v>
      </c>
      <c r="G6" s="2">
        <v>1025</v>
      </c>
      <c r="H6" s="5">
        <v>40438</v>
      </c>
      <c r="I6" s="2">
        <v>267687500</v>
      </c>
      <c r="J6" s="2">
        <v>13384375</v>
      </c>
      <c r="K6" s="10">
        <f t="shared" ref="K6:K10" si="1">I6+J6</f>
        <v>281071875</v>
      </c>
      <c r="M6" t="s">
        <v>11</v>
      </c>
    </row>
    <row r="7" spans="4:15" x14ac:dyDescent="0.25">
      <c r="D7" s="3">
        <f t="shared" ref="D7:D10" si="2">D6+1</f>
        <v>3</v>
      </c>
      <c r="E7" s="2" t="s">
        <v>4</v>
      </c>
      <c r="F7" s="2">
        <f t="shared" si="0"/>
        <v>3.5687500999999999</v>
      </c>
      <c r="G7" s="2">
        <v>1026</v>
      </c>
      <c r="H7" s="5">
        <v>40438</v>
      </c>
      <c r="I7" s="2">
        <v>107062500</v>
      </c>
      <c r="J7" s="2">
        <v>5353200</v>
      </c>
      <c r="K7" s="10">
        <f t="shared" si="1"/>
        <v>112415700</v>
      </c>
      <c r="M7" t="s">
        <v>12</v>
      </c>
    </row>
    <row r="8" spans="4:15" x14ac:dyDescent="0.25">
      <c r="D8" s="3">
        <f t="shared" si="2"/>
        <v>4</v>
      </c>
      <c r="E8" s="2" t="s">
        <v>5</v>
      </c>
      <c r="F8" s="2">
        <f t="shared" si="0"/>
        <v>2.3668752</v>
      </c>
      <c r="G8" s="2">
        <v>1081</v>
      </c>
      <c r="H8" s="5">
        <v>40448</v>
      </c>
      <c r="I8" s="2">
        <v>71025000</v>
      </c>
      <c r="J8" s="2">
        <v>3551250</v>
      </c>
      <c r="K8" s="10">
        <f t="shared" si="1"/>
        <v>74576250</v>
      </c>
      <c r="M8" t="s">
        <v>13</v>
      </c>
    </row>
    <row r="9" spans="4:15" x14ac:dyDescent="0.25">
      <c r="D9" s="3">
        <f t="shared" si="2"/>
        <v>5</v>
      </c>
      <c r="E9" s="2" t="s">
        <v>6</v>
      </c>
      <c r="F9" s="2">
        <f t="shared" si="0"/>
        <v>1.9750000000000001</v>
      </c>
      <c r="G9" s="2">
        <v>1082</v>
      </c>
      <c r="H9" s="5">
        <v>40448</v>
      </c>
      <c r="I9" s="2">
        <v>59250000</v>
      </c>
      <c r="J9" s="2">
        <v>2962500</v>
      </c>
      <c r="K9" s="10">
        <f t="shared" si="1"/>
        <v>62212500</v>
      </c>
      <c r="M9" t="s">
        <v>14</v>
      </c>
    </row>
    <row r="10" spans="4:15" x14ac:dyDescent="0.25">
      <c r="D10" s="3">
        <f t="shared" si="2"/>
        <v>6</v>
      </c>
      <c r="E10" s="2" t="s">
        <v>7</v>
      </c>
      <c r="F10" s="2">
        <f t="shared" si="0"/>
        <v>1.0812501999999999</v>
      </c>
      <c r="G10" s="2">
        <v>1335</v>
      </c>
      <c r="H10" s="5">
        <v>40480</v>
      </c>
      <c r="I10" s="2">
        <v>32587500</v>
      </c>
      <c r="J10" s="2">
        <v>1629375</v>
      </c>
      <c r="K10" s="10">
        <f t="shared" si="1"/>
        <v>34216875</v>
      </c>
      <c r="M10" t="s">
        <v>15</v>
      </c>
    </row>
    <row r="11" spans="4:15" x14ac:dyDescent="0.25">
      <c r="D11" s="2"/>
      <c r="E11" s="4" t="s">
        <v>20</v>
      </c>
      <c r="F11" s="9">
        <f>SUM(F5:F10)</f>
        <v>20.42312561</v>
      </c>
      <c r="G11" s="2"/>
      <c r="H11" s="2"/>
      <c r="I11" s="2"/>
      <c r="J11" s="2"/>
      <c r="K11" s="11">
        <f>SUM(K5:K10)</f>
        <v>625130700</v>
      </c>
    </row>
    <row r="12" spans="4:15" x14ac:dyDescent="0.25">
      <c r="D12" s="6"/>
      <c r="E12" s="6"/>
      <c r="F12" s="6"/>
      <c r="G12" s="6"/>
      <c r="H12" s="6" t="s">
        <v>23</v>
      </c>
      <c r="I12" s="6"/>
      <c r="J12" s="7" t="s">
        <v>19</v>
      </c>
      <c r="K12" s="8">
        <f>K11/F11</f>
        <v>30608963.188960183</v>
      </c>
      <c r="L12" s="12">
        <f>K12*15.0481</f>
        <v>460606738.96379173</v>
      </c>
    </row>
    <row r="15" spans="4:15" x14ac:dyDescent="0.25">
      <c r="G15" s="1" t="s">
        <v>16</v>
      </c>
      <c r="H15" t="s">
        <v>17</v>
      </c>
      <c r="I15" t="s">
        <v>16</v>
      </c>
      <c r="J15" t="s">
        <v>18</v>
      </c>
      <c r="K15" t="s">
        <v>16</v>
      </c>
      <c r="O15" s="14">
        <v>3161200000</v>
      </c>
    </row>
    <row r="16" spans="4:15" x14ac:dyDescent="0.25">
      <c r="D16" t="s">
        <v>16</v>
      </c>
      <c r="G16" s="1">
        <v>1</v>
      </c>
      <c r="H16">
        <v>7</v>
      </c>
      <c r="I16">
        <v>0.875</v>
      </c>
      <c r="J16">
        <v>8</v>
      </c>
      <c r="K16">
        <v>5.0000099999999999E-2</v>
      </c>
      <c r="O16">
        <f>O15*0.85</f>
        <v>2687020000</v>
      </c>
    </row>
    <row r="17" spans="7:15" x14ac:dyDescent="0.25">
      <c r="G17" s="1">
        <v>9</v>
      </c>
      <c r="H17">
        <v>4</v>
      </c>
      <c r="I17">
        <v>0.5</v>
      </c>
      <c r="J17">
        <v>1</v>
      </c>
      <c r="K17">
        <v>6.2500100000000003E-3</v>
      </c>
      <c r="O17">
        <f>O15*0.75</f>
        <v>2370900000</v>
      </c>
    </row>
    <row r="18" spans="7:15" x14ac:dyDescent="0.25">
      <c r="G18" s="1">
        <v>3</v>
      </c>
      <c r="H18">
        <v>4</v>
      </c>
      <c r="I18">
        <v>0.5</v>
      </c>
      <c r="J18">
        <v>11</v>
      </c>
      <c r="K18">
        <v>6.8750099999999995E-2</v>
      </c>
    </row>
    <row r="19" spans="7:15" x14ac:dyDescent="0.25">
      <c r="G19" s="1">
        <v>2</v>
      </c>
      <c r="H19">
        <v>2</v>
      </c>
      <c r="I19">
        <v>0.25</v>
      </c>
      <c r="J19">
        <v>18.7</v>
      </c>
      <c r="K19">
        <v>0.1168752</v>
      </c>
    </row>
    <row r="20" spans="7:15" x14ac:dyDescent="0.25">
      <c r="G20" s="1">
        <v>1</v>
      </c>
      <c r="H20">
        <v>7</v>
      </c>
      <c r="I20">
        <v>0.875</v>
      </c>
      <c r="J20">
        <v>16</v>
      </c>
      <c r="K20">
        <v>0.1</v>
      </c>
    </row>
    <row r="21" spans="7:15" x14ac:dyDescent="0.25">
      <c r="G21" s="1">
        <v>1</v>
      </c>
      <c r="H21">
        <v>0</v>
      </c>
      <c r="J21">
        <v>13</v>
      </c>
      <c r="K21">
        <v>8.1250199999999995E-2</v>
      </c>
      <c r="N21">
        <f>1-4289552/9100000</f>
        <v>0.52862065934065927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7:F8"/>
  <sheetViews>
    <sheetView workbookViewId="0">
      <selection activeCell="F8" sqref="F8"/>
    </sheetView>
  </sheetViews>
  <sheetFormatPr defaultRowHeight="15" x14ac:dyDescent="0.25"/>
  <cols>
    <col min="5" max="5" width="11" bestFit="1" customWidth="1"/>
  </cols>
  <sheetData>
    <row r="7" spans="6:6" x14ac:dyDescent="0.25">
      <c r="F7">
        <v>153</v>
      </c>
    </row>
    <row r="8" spans="6:6" x14ac:dyDescent="0.25">
      <c r="F8">
        <f>F7*0.67</f>
        <v>102.51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Gupta</dc:creator>
  <cp:lastModifiedBy>Rahul Gupta</cp:lastModifiedBy>
  <dcterms:created xsi:type="dcterms:W3CDTF">2022-09-15T08:59:47Z</dcterms:created>
  <dcterms:modified xsi:type="dcterms:W3CDTF">2022-09-23T14:12:21Z</dcterms:modified>
</cp:coreProperties>
</file>